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05" windowWidth="19065" windowHeight="4890" activeTab="0"/>
  </bookViews>
  <sheets>
    <sheet name="ÖDENEK " sheetId="1" r:id="rId1"/>
    <sheet name="YILLARA GÖRE PROJELER" sheetId="2" r:id="rId2"/>
    <sheet name="KÖYYOLLARI GERÇEKLEŞTİRİLEN KM" sheetId="3" r:id="rId3"/>
    <sheet name="İÇMESULARI GERÇEKLEŞTİRİLEN PRJ" sheetId="4" r:id="rId4"/>
    <sheet name="KANALİZASYON-SULAMA" sheetId="5" r:id="rId5"/>
  </sheets>
  <definedNames/>
  <calcPr fullCalcOnLoad="1"/>
</workbook>
</file>

<file path=xl/comments1.xml><?xml version="1.0" encoding="utf-8"?>
<comments xmlns="http://schemas.openxmlformats.org/spreadsheetml/2006/main">
  <authors>
    <author>pc32</author>
  </authors>
  <commentList>
    <comment ref="H14" authorId="0">
      <text>
        <r>
          <rPr>
            <b/>
            <sz val="8"/>
            <rFont val="Tahoma"/>
            <family val="0"/>
          </rPr>
          <t>pc32: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pc32</author>
  </authors>
  <commentList>
    <comment ref="H21" authorId="0">
      <text>
        <r>
          <rPr>
            <b/>
            <sz val="8"/>
            <rFont val="Tahoma"/>
            <family val="0"/>
          </rPr>
          <t>pc32: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<sst xmlns="http://schemas.openxmlformats.org/spreadsheetml/2006/main" count="100" uniqueCount="55">
  <si>
    <t>MERKEZ</t>
  </si>
  <si>
    <t>AMASRA</t>
  </si>
  <si>
    <t>ULUS</t>
  </si>
  <si>
    <t>TOPLAM</t>
  </si>
  <si>
    <t>İLÇE</t>
  </si>
  <si>
    <t>ÖDENEK</t>
  </si>
  <si>
    <t>%</t>
  </si>
  <si>
    <t>KURUCAŞİLE</t>
  </si>
  <si>
    <t>ORTAK ALIM</t>
  </si>
  <si>
    <t>KÖYYOLLARI</t>
  </si>
  <si>
    <t>İÇMESULARI</t>
  </si>
  <si>
    <t>SULAMA</t>
  </si>
  <si>
    <t>YIL</t>
  </si>
  <si>
    <t>KANALİZASYON</t>
  </si>
  <si>
    <t>ÖDENEKLERİN SEKTÖRLERE GÖRE DAĞILIMI</t>
  </si>
  <si>
    <t>KÖYDES ÖDENEKLERİNİN İLÇELERE GÖRE DAĞILIMI</t>
  </si>
  <si>
    <t>YPK 16. MADDE</t>
  </si>
  <si>
    <t>YILLARA GÖRE GERÇEKLEŞTİRİLEN PROJELER</t>
  </si>
  <si>
    <t>KÖYYOLARI</t>
  </si>
  <si>
    <t>ORTAK ALIM-ETÜT</t>
  </si>
  <si>
    <t>YOL</t>
  </si>
  <si>
    <t>SAYISAL HARİTA</t>
  </si>
  <si>
    <t>KÖYYOLLARI GERÇEKLEŞTİRİLEN PROJE SAYILARI</t>
  </si>
  <si>
    <t>STABİLİZE (PRJ)</t>
  </si>
  <si>
    <t>1.KAT ASFALT (PRJ)</t>
  </si>
  <si>
    <t>2.KAT ASFALT (PRJ)</t>
  </si>
  <si>
    <t>SICAK ASFALT (PRJ)</t>
  </si>
  <si>
    <t>YAMA SANAT YAPISI VS. (PRJ)</t>
  </si>
  <si>
    <t>BETON PARKE        (PRJ)</t>
  </si>
  <si>
    <t>ORTAK ALIM                 (PRJ)</t>
  </si>
  <si>
    <t>KÖYYOLLARI GERÇEKLEŞTİRİLEN KM UZUNLUKLARI</t>
  </si>
  <si>
    <t>Stabilize           (Km)</t>
  </si>
  <si>
    <t>1.Kat Asfalt              (Km)</t>
  </si>
  <si>
    <t>2.Kat Asfalt             (Km)</t>
  </si>
  <si>
    <t>Beton Parke (Km)</t>
  </si>
  <si>
    <t>Sıcak Asfalt (Km)</t>
  </si>
  <si>
    <t>STABİLİZE         (KM)</t>
  </si>
  <si>
    <t>1.KAT ASFALT (KM)</t>
  </si>
  <si>
    <t>SICAK ASFALT (KM)</t>
  </si>
  <si>
    <t>BETON PARKE                      (KM)</t>
  </si>
  <si>
    <t>İÇMESULARI GERÇEKLEŞTİRİLEN PROJE SAYILARI</t>
  </si>
  <si>
    <t xml:space="preserve">Yeni Tesis </t>
  </si>
  <si>
    <t xml:space="preserve">Tesis Geliştirme </t>
  </si>
  <si>
    <t>Bakım Onarım</t>
  </si>
  <si>
    <t>Ortak Alım-etüt</t>
  </si>
  <si>
    <t>Toplam</t>
  </si>
  <si>
    <t>YENİ TESİS (ADET)</t>
  </si>
  <si>
    <t>TESİS GENİŞLETME (ADET)</t>
  </si>
  <si>
    <t>BAKIM ONARIM (ADET)</t>
  </si>
  <si>
    <t>TOPLAM (ADET)</t>
  </si>
  <si>
    <t>Ortak Alım-Etüt  (ADET)</t>
  </si>
  <si>
    <t>KANALİZASYON-SULAMA GERÇEKLEŞTİRİLEN PROJE SAYILARI</t>
  </si>
  <si>
    <t>2005-2016 GERÇEKLEŞTİRİLEN PROJE SAYILARI</t>
  </si>
  <si>
    <t>2.KAT ASFALT (KM)</t>
  </si>
  <si>
    <t>2005-2016 GERÇEKLEŞTİRİLEN YOL KM UZUNLUKLARI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</si>
</sst>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#,##0.0"/>
    <numFmt numFmtId="182" formatCode="0.0"/>
    <numFmt numFmtId="183" formatCode="#,##0\ _T_L"/>
  </numFmts>
  <fonts count="51">
    <font>
      <sz val="10"/>
      <name val="Arial"/>
      <family val="0"/>
    </font>
    <font>
      <b/>
      <sz val="12"/>
      <name val="Arial"/>
      <family val="2"/>
    </font>
    <font>
      <sz val="1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3" fontId="6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wrapText="1"/>
    </xf>
    <xf numFmtId="181" fontId="6" fillId="0" borderId="11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wrapText="1"/>
    </xf>
    <xf numFmtId="181" fontId="1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1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2" fontId="1" fillId="0" borderId="26" xfId="0" applyNumberFormat="1" applyFont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0" fontId="11" fillId="0" borderId="28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3" fillId="0" borderId="28" xfId="0" applyFont="1" applyBorder="1" applyAlignment="1">
      <alignment/>
    </xf>
    <xf numFmtId="3" fontId="13" fillId="0" borderId="22" xfId="0" applyNumberFormat="1" applyFont="1" applyBorder="1" applyAlignment="1">
      <alignment horizontal="center"/>
    </xf>
    <xf numFmtId="0" fontId="13" fillId="0" borderId="29" xfId="0" applyFont="1" applyBorder="1" applyAlignment="1">
      <alignment/>
    </xf>
    <xf numFmtId="3" fontId="12" fillId="0" borderId="3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15" fillId="0" borderId="14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15" fillId="0" borderId="25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wrapText="1"/>
    </xf>
    <xf numFmtId="3" fontId="15" fillId="0" borderId="19" xfId="0" applyNumberFormat="1" applyFont="1" applyBorder="1" applyAlignment="1">
      <alignment wrapText="1"/>
    </xf>
    <xf numFmtId="0" fontId="14" fillId="0" borderId="32" xfId="0" applyFont="1" applyBorder="1" applyAlignment="1">
      <alignment/>
    </xf>
    <xf numFmtId="3" fontId="14" fillId="0" borderId="33" xfId="0" applyNumberFormat="1" applyFont="1" applyBorder="1" applyAlignment="1">
      <alignment wrapText="1"/>
    </xf>
    <xf numFmtId="3" fontId="14" fillId="0" borderId="33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0" fontId="10" fillId="0" borderId="17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11" xfId="0" applyFont="1" applyBorder="1" applyAlignment="1">
      <alignment vertical="center" wrapText="1"/>
    </xf>
    <xf numFmtId="0" fontId="0" fillId="0" borderId="22" xfId="0" applyFont="1" applyBorder="1" applyAlignment="1">
      <alignment horizontal="right" wrapText="1"/>
    </xf>
    <xf numFmtId="3" fontId="10" fillId="0" borderId="36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0" fillId="0" borderId="21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181" fontId="0" fillId="0" borderId="0" xfId="0" applyNumberFormat="1" applyFont="1" applyAlignment="1">
      <alignment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3" fontId="10" fillId="0" borderId="42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14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0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2" width="10.57421875" style="0" customWidth="1"/>
    <col min="3" max="3" width="10.421875" style="0" customWidth="1"/>
    <col min="4" max="4" width="11.00390625" style="0" customWidth="1"/>
    <col min="5" max="5" width="10.8515625" style="0" customWidth="1"/>
    <col min="6" max="6" width="9.28125" style="0" customWidth="1"/>
    <col min="7" max="7" width="10.421875" style="0" customWidth="1"/>
    <col min="8" max="8" width="11.57421875" style="0" customWidth="1"/>
    <col min="9" max="9" width="9.00390625" style="0" customWidth="1"/>
    <col min="10" max="10" width="9.57421875" style="0" customWidth="1"/>
    <col min="11" max="11" width="9.28125" style="0" customWidth="1"/>
    <col min="12" max="12" width="9.00390625" style="0" customWidth="1"/>
    <col min="13" max="13" width="8.8515625" style="0" customWidth="1"/>
    <col min="14" max="14" width="11.140625" style="0" customWidth="1"/>
    <col min="15" max="15" width="4.00390625" style="0" customWidth="1"/>
    <col min="16" max="16" width="12.8515625" style="0" customWidth="1"/>
    <col min="17" max="17" width="12.140625" style="0" customWidth="1"/>
    <col min="18" max="18" width="9.57421875" style="0" customWidth="1"/>
    <col min="19" max="19" width="8.8515625" style="0" customWidth="1"/>
    <col min="20" max="20" width="12.57421875" style="0" customWidth="1"/>
  </cols>
  <sheetData>
    <row r="1" ht="7.5" customHeight="1"/>
    <row r="2" ht="7.5" customHeight="1"/>
    <row r="3" spans="1:19" ht="27" customHeight="1" thickBot="1">
      <c r="A3" s="118" t="s">
        <v>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"/>
      <c r="Q3" s="1"/>
      <c r="R3" s="1"/>
      <c r="S3" s="1"/>
    </row>
    <row r="4" spans="1:23" ht="18" customHeight="1">
      <c r="A4" s="111" t="s">
        <v>4</v>
      </c>
      <c r="B4" s="120">
        <v>2005</v>
      </c>
      <c r="C4" s="109">
        <v>2006</v>
      </c>
      <c r="D4" s="109">
        <v>2007</v>
      </c>
      <c r="E4" s="109">
        <v>2008</v>
      </c>
      <c r="F4" s="109">
        <v>2009</v>
      </c>
      <c r="G4" s="109">
        <v>2010</v>
      </c>
      <c r="H4" s="109">
        <v>2011</v>
      </c>
      <c r="I4" s="109">
        <v>2012</v>
      </c>
      <c r="J4" s="109">
        <v>2013</v>
      </c>
      <c r="K4" s="109">
        <v>2014</v>
      </c>
      <c r="L4" s="109">
        <v>2015</v>
      </c>
      <c r="M4" s="109">
        <v>2016</v>
      </c>
      <c r="N4" s="114" t="s">
        <v>3</v>
      </c>
      <c r="O4" s="115"/>
      <c r="P4" s="2"/>
      <c r="Q4" s="3"/>
      <c r="R4" s="3"/>
      <c r="S4" s="3"/>
      <c r="T4" s="3"/>
      <c r="U4" s="3"/>
      <c r="V4" s="3"/>
      <c r="W4" s="3"/>
    </row>
    <row r="5" spans="1:15" ht="12.75">
      <c r="A5" s="112"/>
      <c r="B5" s="121"/>
      <c r="C5" s="110"/>
      <c r="D5" s="110"/>
      <c r="E5" s="110"/>
      <c r="F5" s="110"/>
      <c r="G5" s="110"/>
      <c r="H5" s="110"/>
      <c r="I5" s="113"/>
      <c r="J5" s="113"/>
      <c r="K5" s="113"/>
      <c r="L5" s="113"/>
      <c r="M5" s="113"/>
      <c r="N5" s="72" t="s">
        <v>5</v>
      </c>
      <c r="O5" s="67" t="s">
        <v>6</v>
      </c>
    </row>
    <row r="6" spans="1:15" ht="12.75">
      <c r="A6" s="68" t="s">
        <v>0</v>
      </c>
      <c r="B6" s="73">
        <v>713353</v>
      </c>
      <c r="C6" s="74">
        <v>8616000</v>
      </c>
      <c r="D6" s="74">
        <v>9437300</v>
      </c>
      <c r="E6" s="74">
        <v>3277000</v>
      </c>
      <c r="F6" s="74">
        <v>3132000</v>
      </c>
      <c r="G6" s="74">
        <v>6567501</v>
      </c>
      <c r="H6" s="74">
        <v>6842059</v>
      </c>
      <c r="I6" s="74">
        <v>2672000</v>
      </c>
      <c r="J6" s="74">
        <v>3846660</v>
      </c>
      <c r="K6" s="74">
        <v>2306598</v>
      </c>
      <c r="L6" s="74">
        <v>3103805</v>
      </c>
      <c r="M6" s="74">
        <v>3314858</v>
      </c>
      <c r="N6" s="74">
        <f>SUM(B6:M6)</f>
        <v>53829134</v>
      </c>
      <c r="O6" s="69">
        <f>N6/N11*100</f>
        <v>51.956701254479654</v>
      </c>
    </row>
    <row r="7" spans="1:15" ht="12.75">
      <c r="A7" s="68" t="s">
        <v>1</v>
      </c>
      <c r="B7" s="73">
        <v>139412</v>
      </c>
      <c r="C7" s="74">
        <v>1517000</v>
      </c>
      <c r="D7" s="74">
        <v>2300000</v>
      </c>
      <c r="E7" s="74">
        <v>350000</v>
      </c>
      <c r="F7" s="74">
        <v>600000</v>
      </c>
      <c r="G7" s="74">
        <v>1125000</v>
      </c>
      <c r="H7" s="74">
        <v>880799</v>
      </c>
      <c r="I7" s="74">
        <v>358000</v>
      </c>
      <c r="J7" s="74">
        <v>573500</v>
      </c>
      <c r="K7" s="74">
        <v>335063</v>
      </c>
      <c r="L7" s="74">
        <v>451710</v>
      </c>
      <c r="M7" s="74">
        <v>482425</v>
      </c>
      <c r="N7" s="74">
        <f>SUM(B7:M7)</f>
        <v>9112909</v>
      </c>
      <c r="O7" s="69">
        <f>N7/N11*100</f>
        <v>8.795918776480018</v>
      </c>
    </row>
    <row r="8" spans="1:15" ht="12.75">
      <c r="A8" s="66" t="s">
        <v>7</v>
      </c>
      <c r="B8" s="73">
        <v>94000</v>
      </c>
      <c r="C8" s="74">
        <v>2837000</v>
      </c>
      <c r="D8" s="74">
        <v>2000000</v>
      </c>
      <c r="E8" s="74">
        <v>250000</v>
      </c>
      <c r="F8" s="74">
        <v>500000</v>
      </c>
      <c r="G8" s="74">
        <v>877000</v>
      </c>
      <c r="H8" s="74">
        <v>668753</v>
      </c>
      <c r="I8" s="74">
        <v>296000</v>
      </c>
      <c r="J8" s="74">
        <v>502300</v>
      </c>
      <c r="K8" s="74">
        <v>240537</v>
      </c>
      <c r="L8" s="74">
        <v>322447</v>
      </c>
      <c r="M8" s="74">
        <v>344373</v>
      </c>
      <c r="N8" s="74">
        <f>SUM(B8:M8)</f>
        <v>8932410</v>
      </c>
      <c r="O8" s="69">
        <f>N8/N11*100</f>
        <v>8.621698388321212</v>
      </c>
    </row>
    <row r="9" spans="1:15" ht="12.75">
      <c r="A9" s="68" t="s">
        <v>2</v>
      </c>
      <c r="B9" s="73">
        <v>1046235</v>
      </c>
      <c r="C9" s="74">
        <v>6736000</v>
      </c>
      <c r="D9" s="74">
        <v>5400000</v>
      </c>
      <c r="E9" s="74">
        <v>850000</v>
      </c>
      <c r="F9" s="74">
        <v>1000000</v>
      </c>
      <c r="G9" s="74">
        <v>2215000</v>
      </c>
      <c r="H9" s="74">
        <v>2121535</v>
      </c>
      <c r="I9" s="74">
        <v>1439000</v>
      </c>
      <c r="J9" s="74">
        <v>2131600</v>
      </c>
      <c r="K9" s="74">
        <v>1257270</v>
      </c>
      <c r="L9" s="74">
        <v>1677516</v>
      </c>
      <c r="M9" s="74">
        <v>1791584</v>
      </c>
      <c r="N9" s="74">
        <f>SUM(B9:M9)</f>
        <v>27665740</v>
      </c>
      <c r="O9" s="69">
        <f>N9/N11*100</f>
        <v>26.703394265345377</v>
      </c>
    </row>
    <row r="10" spans="1:15" ht="12.75" customHeight="1" thickBot="1">
      <c r="A10" s="70" t="s">
        <v>8</v>
      </c>
      <c r="B10" s="75">
        <v>0</v>
      </c>
      <c r="C10" s="76">
        <v>0</v>
      </c>
      <c r="D10" s="77">
        <v>490700</v>
      </c>
      <c r="E10" s="77">
        <v>300000</v>
      </c>
      <c r="F10" s="77">
        <v>300000</v>
      </c>
      <c r="G10" s="77">
        <v>1250000</v>
      </c>
      <c r="H10" s="77">
        <v>0</v>
      </c>
      <c r="I10" s="78">
        <v>0</v>
      </c>
      <c r="J10" s="78">
        <v>622940</v>
      </c>
      <c r="K10" s="78">
        <v>1100000</v>
      </c>
      <c r="L10" s="78">
        <v>0</v>
      </c>
      <c r="M10" s="78">
        <v>0</v>
      </c>
      <c r="N10" s="74">
        <f>SUM(B10:M10)</f>
        <v>4063640</v>
      </c>
      <c r="O10" s="69">
        <f>N10/N11*100</f>
        <v>3.9222873153737465</v>
      </c>
    </row>
    <row r="11" spans="1:15" ht="15" customHeight="1" thickBot="1">
      <c r="A11" s="79" t="s">
        <v>3</v>
      </c>
      <c r="B11" s="80">
        <f aca="true" t="shared" si="0" ref="B11:O11">SUM(B6:B10)</f>
        <v>1993000</v>
      </c>
      <c r="C11" s="81">
        <f t="shared" si="0"/>
        <v>19706000</v>
      </c>
      <c r="D11" s="81">
        <f t="shared" si="0"/>
        <v>19628000</v>
      </c>
      <c r="E11" s="81">
        <f t="shared" si="0"/>
        <v>5027000</v>
      </c>
      <c r="F11" s="81">
        <f t="shared" si="0"/>
        <v>5532000</v>
      </c>
      <c r="G11" s="81">
        <f t="shared" si="0"/>
        <v>12034501</v>
      </c>
      <c r="H11" s="81">
        <f t="shared" si="0"/>
        <v>10513146</v>
      </c>
      <c r="I11" s="81">
        <f>I6+I7+I8+I9+I10</f>
        <v>4765000</v>
      </c>
      <c r="J11" s="81">
        <f>J6+J7+J8+J9+J10</f>
        <v>7677000</v>
      </c>
      <c r="K11" s="81">
        <f>SUM(K6:K10)</f>
        <v>5239468</v>
      </c>
      <c r="L11" s="81">
        <f>SUM(L6:L10)</f>
        <v>5555478</v>
      </c>
      <c r="M11" s="81">
        <f>SUM(M6:M10)</f>
        <v>5933240</v>
      </c>
      <c r="N11" s="82">
        <f>SUM(N6:N10)</f>
        <v>103603833</v>
      </c>
      <c r="O11" s="71">
        <f t="shared" si="0"/>
        <v>100.00000000000001</v>
      </c>
    </row>
    <row r="12" spans="1:15" ht="9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6" ht="35.25" customHeight="1" thickBot="1">
      <c r="A13" s="119" t="s">
        <v>14</v>
      </c>
      <c r="B13" s="119"/>
      <c r="C13" s="119"/>
      <c r="D13" s="119"/>
      <c r="E13" s="119"/>
      <c r="F13" s="119"/>
      <c r="G13" s="83"/>
      <c r="H13" s="83"/>
      <c r="I13" s="83"/>
      <c r="J13" s="83"/>
      <c r="K13" s="83"/>
      <c r="L13" s="83"/>
      <c r="M13" s="83"/>
      <c r="N13" s="83"/>
      <c r="O13" s="83"/>
      <c r="P13" s="4"/>
    </row>
    <row r="14" spans="1:18" ht="28.5" customHeight="1">
      <c r="A14" s="84" t="s">
        <v>12</v>
      </c>
      <c r="B14" s="85" t="s">
        <v>9</v>
      </c>
      <c r="C14" s="85" t="s">
        <v>10</v>
      </c>
      <c r="D14" s="85" t="s">
        <v>13</v>
      </c>
      <c r="E14" s="86" t="s">
        <v>11</v>
      </c>
      <c r="F14" s="87" t="s">
        <v>16</v>
      </c>
      <c r="G14" s="88" t="s">
        <v>8</v>
      </c>
      <c r="H14" s="89" t="s">
        <v>3</v>
      </c>
      <c r="I14" s="90"/>
      <c r="J14" s="90"/>
      <c r="K14" s="90"/>
      <c r="L14" s="90"/>
      <c r="M14" s="90"/>
      <c r="N14" s="83"/>
      <c r="O14" s="83"/>
      <c r="R14" s="4"/>
    </row>
    <row r="15" spans="1:21" ht="15" customHeight="1">
      <c r="A15" s="91">
        <v>2005</v>
      </c>
      <c r="B15" s="92">
        <v>1525000</v>
      </c>
      <c r="C15" s="92">
        <v>468000</v>
      </c>
      <c r="D15" s="93">
        <v>0</v>
      </c>
      <c r="E15" s="94">
        <v>0</v>
      </c>
      <c r="F15" s="95">
        <v>0</v>
      </c>
      <c r="G15" s="96">
        <v>0</v>
      </c>
      <c r="H15" s="97">
        <f>B15+C15+D15+E15+G15</f>
        <v>1993000</v>
      </c>
      <c r="I15" s="98"/>
      <c r="J15" s="98"/>
      <c r="K15" s="98"/>
      <c r="L15" s="98"/>
      <c r="M15" s="98"/>
      <c r="N15" s="83"/>
      <c r="O15" s="83"/>
      <c r="R15" s="5"/>
      <c r="S15" s="5"/>
      <c r="T15" s="5"/>
      <c r="U15" s="5"/>
    </row>
    <row r="16" spans="1:15" ht="16.5" customHeight="1">
      <c r="A16" s="91">
        <v>2006</v>
      </c>
      <c r="B16" s="92">
        <v>11463000</v>
      </c>
      <c r="C16" s="92">
        <v>7843000</v>
      </c>
      <c r="D16" s="92">
        <v>400000</v>
      </c>
      <c r="E16" s="99">
        <v>0</v>
      </c>
      <c r="F16" s="92">
        <v>0</v>
      </c>
      <c r="G16" s="96">
        <v>0</v>
      </c>
      <c r="H16" s="97">
        <f>B16+C16+D16+E16+G16</f>
        <v>19706000</v>
      </c>
      <c r="I16" s="98"/>
      <c r="J16" s="98"/>
      <c r="K16" s="98"/>
      <c r="L16" s="98"/>
      <c r="M16" s="98"/>
      <c r="N16" s="83"/>
      <c r="O16" s="83"/>
    </row>
    <row r="17" spans="1:15" ht="16.5" customHeight="1">
      <c r="A17" s="91">
        <v>2007</v>
      </c>
      <c r="B17" s="92">
        <v>9114300</v>
      </c>
      <c r="C17" s="92">
        <v>10023000</v>
      </c>
      <c r="D17" s="93">
        <v>0</v>
      </c>
      <c r="E17" s="94">
        <v>0</v>
      </c>
      <c r="F17" s="93">
        <v>0</v>
      </c>
      <c r="G17" s="100">
        <v>490700</v>
      </c>
      <c r="H17" s="97">
        <f>B17+C17+D17+E17+G17</f>
        <v>19628000</v>
      </c>
      <c r="I17" s="98"/>
      <c r="J17" s="98"/>
      <c r="K17" s="98"/>
      <c r="L17" s="98"/>
      <c r="M17" s="98"/>
      <c r="N17" s="108"/>
      <c r="O17" s="83"/>
    </row>
    <row r="18" spans="1:15" ht="17.25" customHeight="1">
      <c r="A18" s="91">
        <v>2008</v>
      </c>
      <c r="B18" s="92">
        <v>4665880</v>
      </c>
      <c r="C18" s="92">
        <v>61120</v>
      </c>
      <c r="D18" s="93">
        <v>0</v>
      </c>
      <c r="E18" s="94">
        <v>0</v>
      </c>
      <c r="F18" s="93">
        <v>0</v>
      </c>
      <c r="G18" s="100">
        <v>300000</v>
      </c>
      <c r="H18" s="97">
        <f>B18+C18+D18+E18+G18</f>
        <v>5027000</v>
      </c>
      <c r="I18" s="98"/>
      <c r="J18" s="98"/>
      <c r="K18" s="98"/>
      <c r="L18" s="98"/>
      <c r="M18" s="98"/>
      <c r="N18" s="83"/>
      <c r="O18" s="83"/>
    </row>
    <row r="19" spans="1:15" ht="12.75">
      <c r="A19" s="91">
        <v>2009</v>
      </c>
      <c r="B19" s="92">
        <v>4418000</v>
      </c>
      <c r="C19" s="92">
        <v>814000</v>
      </c>
      <c r="D19" s="93">
        <v>0</v>
      </c>
      <c r="E19" s="94">
        <v>0</v>
      </c>
      <c r="F19" s="93">
        <v>0</v>
      </c>
      <c r="G19" s="100">
        <v>300000</v>
      </c>
      <c r="H19" s="97">
        <f>B19+C19+D19+E19+G19</f>
        <v>5532000</v>
      </c>
      <c r="I19" s="98"/>
      <c r="J19" s="98"/>
      <c r="K19" s="98"/>
      <c r="L19" s="98"/>
      <c r="M19" s="98"/>
      <c r="N19" s="83"/>
      <c r="O19" s="83"/>
    </row>
    <row r="20" spans="1:15" ht="15.75" customHeight="1">
      <c r="A20" s="101">
        <v>2010</v>
      </c>
      <c r="B20" s="102">
        <v>8000400</v>
      </c>
      <c r="C20" s="102">
        <v>2750392</v>
      </c>
      <c r="D20" s="103">
        <v>0</v>
      </c>
      <c r="E20" s="104">
        <v>0</v>
      </c>
      <c r="F20" s="92">
        <v>33709</v>
      </c>
      <c r="G20" s="100">
        <v>1250000</v>
      </c>
      <c r="H20" s="97">
        <f>B20+C20+D20+E20+G20+F20</f>
        <v>12034501</v>
      </c>
      <c r="I20" s="98"/>
      <c r="J20" s="98"/>
      <c r="K20" s="98"/>
      <c r="L20" s="98"/>
      <c r="M20" s="98"/>
      <c r="N20" s="83"/>
      <c r="O20" s="83"/>
    </row>
    <row r="21" spans="1:15" ht="12.75">
      <c r="A21" s="105">
        <v>2011</v>
      </c>
      <c r="B21" s="92">
        <v>7208924</v>
      </c>
      <c r="C21" s="92">
        <v>3149297</v>
      </c>
      <c r="D21" s="93">
        <v>0</v>
      </c>
      <c r="E21" s="92">
        <v>55000</v>
      </c>
      <c r="F21" s="92">
        <v>99925</v>
      </c>
      <c r="G21" s="92">
        <v>0</v>
      </c>
      <c r="H21" s="106">
        <f>B21+C21+D21+E21+G21+F21</f>
        <v>10513146</v>
      </c>
      <c r="I21" s="98"/>
      <c r="J21" s="98"/>
      <c r="K21" s="98"/>
      <c r="L21" s="98"/>
      <c r="M21" s="98"/>
      <c r="N21" s="83"/>
      <c r="O21" s="83"/>
    </row>
    <row r="22" spans="1:15" ht="12.75">
      <c r="A22" s="105">
        <v>2012</v>
      </c>
      <c r="B22" s="92">
        <v>2931830</v>
      </c>
      <c r="C22" s="92">
        <v>1827250</v>
      </c>
      <c r="D22" s="93">
        <v>0</v>
      </c>
      <c r="E22" s="92">
        <v>0</v>
      </c>
      <c r="F22" s="92">
        <v>5920</v>
      </c>
      <c r="G22" s="92">
        <v>0</v>
      </c>
      <c r="H22" s="106">
        <f>B22+C22+D22+E22+F22+G22</f>
        <v>4765000</v>
      </c>
      <c r="I22" s="98"/>
      <c r="J22" s="98"/>
      <c r="K22" s="98"/>
      <c r="L22" s="98"/>
      <c r="M22" s="98"/>
      <c r="N22" s="83"/>
      <c r="O22" s="83"/>
    </row>
    <row r="23" spans="1:15" ht="12.75">
      <c r="A23" s="105">
        <v>2013</v>
      </c>
      <c r="B23" s="92">
        <v>5036943</v>
      </c>
      <c r="C23" s="92">
        <v>1883747</v>
      </c>
      <c r="D23" s="93">
        <v>0</v>
      </c>
      <c r="E23" s="92">
        <v>0</v>
      </c>
      <c r="F23" s="92">
        <v>133370</v>
      </c>
      <c r="G23" s="92">
        <v>622940</v>
      </c>
      <c r="H23" s="106">
        <f>B23+C23+D23+E23+F23+G23</f>
        <v>7677000</v>
      </c>
      <c r="I23" s="116"/>
      <c r="J23" s="117"/>
      <c r="K23" s="117"/>
      <c r="L23" s="98"/>
      <c r="M23" s="98"/>
      <c r="N23" s="83"/>
      <c r="O23" s="83"/>
    </row>
    <row r="24" spans="1:15" ht="13.5" customHeight="1">
      <c r="A24" s="105">
        <v>2014</v>
      </c>
      <c r="B24" s="92">
        <v>2542186.86</v>
      </c>
      <c r="C24" s="92">
        <v>1252763</v>
      </c>
      <c r="D24" s="92">
        <v>248212</v>
      </c>
      <c r="E24" s="92">
        <v>0</v>
      </c>
      <c r="F24" s="92">
        <v>96306.1</v>
      </c>
      <c r="G24" s="92">
        <v>1100000</v>
      </c>
      <c r="H24" s="106">
        <f>B24+C24+D24+F24+G24</f>
        <v>5239467.96</v>
      </c>
      <c r="I24" s="98"/>
      <c r="J24" s="98"/>
      <c r="K24" s="98"/>
      <c r="L24" s="98"/>
      <c r="M24" s="98"/>
      <c r="N24" s="83"/>
      <c r="O24" s="83"/>
    </row>
    <row r="25" spans="1:15" ht="12.75">
      <c r="A25" s="105">
        <v>2015</v>
      </c>
      <c r="B25" s="92">
        <v>3133868</v>
      </c>
      <c r="C25" s="92">
        <v>2167737</v>
      </c>
      <c r="D25" s="93">
        <v>0</v>
      </c>
      <c r="E25" s="92">
        <v>0</v>
      </c>
      <c r="F25" s="92">
        <v>39995</v>
      </c>
      <c r="G25" s="92">
        <v>213878</v>
      </c>
      <c r="H25" s="106">
        <f>B25+C25+D25+F25+G25</f>
        <v>5555478</v>
      </c>
      <c r="I25" s="98"/>
      <c r="J25" s="98"/>
      <c r="K25" s="98"/>
      <c r="L25" s="98"/>
      <c r="M25" s="98"/>
      <c r="N25" s="83"/>
      <c r="O25" s="83"/>
    </row>
    <row r="26" spans="1:15" ht="12.75">
      <c r="A26" s="105">
        <v>2016</v>
      </c>
      <c r="B26" s="92">
        <v>2823159</v>
      </c>
      <c r="C26" s="92">
        <v>3047365</v>
      </c>
      <c r="D26" s="93">
        <v>0</v>
      </c>
      <c r="E26" s="92">
        <v>0</v>
      </c>
      <c r="F26" s="92">
        <v>62716</v>
      </c>
      <c r="G26" s="92">
        <v>0</v>
      </c>
      <c r="H26" s="106">
        <f>B26+C26+D26+F26+G26</f>
        <v>5933240</v>
      </c>
      <c r="I26" s="98"/>
      <c r="J26" s="98"/>
      <c r="K26" s="98"/>
      <c r="L26" s="98"/>
      <c r="M26" s="98"/>
      <c r="N26" s="83"/>
      <c r="O26" s="83"/>
    </row>
    <row r="27" spans="1:15" ht="16.5" customHeight="1">
      <c r="A27" s="107" t="s">
        <v>3</v>
      </c>
      <c r="B27" s="106">
        <f>SUM(B15:B26)</f>
        <v>62863490.86</v>
      </c>
      <c r="C27" s="106">
        <f>SUM(C15:C26)</f>
        <v>35287671</v>
      </c>
      <c r="D27" s="106">
        <f>SUM(D15:D26)</f>
        <v>648212</v>
      </c>
      <c r="E27" s="106">
        <f>SUM(E15:E23)</f>
        <v>55000</v>
      </c>
      <c r="F27" s="106">
        <f>SUM(F15:F26)</f>
        <v>471941.1</v>
      </c>
      <c r="G27" s="106">
        <f>SUM(G15:G26)</f>
        <v>4277518</v>
      </c>
      <c r="H27" s="106">
        <f>SUM(H15:H26)</f>
        <v>103603832.96</v>
      </c>
      <c r="I27" s="98"/>
      <c r="J27" s="98"/>
      <c r="K27" s="98"/>
      <c r="L27" s="98"/>
      <c r="M27" s="98"/>
      <c r="N27" s="83"/>
      <c r="O27" s="83"/>
    </row>
    <row r="28" spans="1:15" ht="15.7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9.7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ht="8.2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</row>
  </sheetData>
  <sheetProtection/>
  <mergeCells count="17">
    <mergeCell ref="I23:K23"/>
    <mergeCell ref="A3:O3"/>
    <mergeCell ref="G4:G5"/>
    <mergeCell ref="J4:J5"/>
    <mergeCell ref="A13:F13"/>
    <mergeCell ref="B4:B5"/>
    <mergeCell ref="C4:C5"/>
    <mergeCell ref="D4:D5"/>
    <mergeCell ref="E4:E5"/>
    <mergeCell ref="I4:I5"/>
    <mergeCell ref="F4:F5"/>
    <mergeCell ref="A4:A5"/>
    <mergeCell ref="K4:K5"/>
    <mergeCell ref="L4:L5"/>
    <mergeCell ref="N4:O4"/>
    <mergeCell ref="H4:H5"/>
    <mergeCell ref="M4:M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4"/>
  <sheetViews>
    <sheetView zoomScalePageLayoutView="0" workbookViewId="0" topLeftCell="A19">
      <selection activeCell="A18" sqref="A18:IV18"/>
    </sheetView>
  </sheetViews>
  <sheetFormatPr defaultColWidth="9.140625" defaultRowHeight="12.75"/>
  <cols>
    <col min="1" max="1" width="13.28125" style="0" customWidth="1"/>
    <col min="2" max="2" width="18.8515625" style="0" customWidth="1"/>
    <col min="3" max="3" width="20.421875" style="0" customWidth="1"/>
    <col min="4" max="4" width="20.8515625" style="0" customWidth="1"/>
    <col min="5" max="5" width="16.8515625" style="0" customWidth="1"/>
    <col min="6" max="6" width="14.8515625" style="0" customWidth="1"/>
    <col min="7" max="7" width="17.00390625" style="0" customWidth="1"/>
    <col min="8" max="8" width="14.7109375" style="0" customWidth="1"/>
    <col min="9" max="9" width="12.57421875" style="0" customWidth="1"/>
    <col min="10" max="10" width="6.8515625" style="0" customWidth="1"/>
    <col min="11" max="11" width="13.7109375" style="0" customWidth="1"/>
    <col min="13" max="13" width="12.421875" style="0" customWidth="1"/>
    <col min="14" max="14" width="9.7109375" style="0" customWidth="1"/>
  </cols>
  <sheetData>
    <row r="1" ht="7.5" customHeight="1"/>
    <row r="2" ht="7.5" customHeight="1"/>
    <row r="3" spans="1:13" ht="27" customHeight="1">
      <c r="A3" s="126" t="s">
        <v>17</v>
      </c>
      <c r="B3" s="126"/>
      <c r="C3" s="126"/>
      <c r="D3" s="126"/>
      <c r="E3" s="126"/>
      <c r="F3" s="126"/>
      <c r="G3" s="126"/>
      <c r="H3" s="126"/>
      <c r="I3" s="126"/>
      <c r="J3" s="1"/>
      <c r="K3" s="1"/>
      <c r="L3" s="1"/>
      <c r="M3" s="1"/>
    </row>
    <row r="4" spans="1:13" ht="27" customHeight="1">
      <c r="A4" s="122" t="s">
        <v>12</v>
      </c>
      <c r="B4" s="127" t="s">
        <v>18</v>
      </c>
      <c r="C4" s="127" t="s">
        <v>10</v>
      </c>
      <c r="D4" s="127" t="s">
        <v>13</v>
      </c>
      <c r="E4" s="127" t="s">
        <v>11</v>
      </c>
      <c r="F4" s="127" t="s">
        <v>19</v>
      </c>
      <c r="G4" s="127"/>
      <c r="H4" s="127"/>
      <c r="I4" s="127" t="s">
        <v>3</v>
      </c>
      <c r="J4" s="1"/>
      <c r="K4" s="1"/>
      <c r="L4" s="1"/>
      <c r="M4" s="1"/>
    </row>
    <row r="5" spans="1:9" ht="30">
      <c r="A5" s="123"/>
      <c r="B5" s="128"/>
      <c r="C5" s="128"/>
      <c r="D5" s="129"/>
      <c r="E5" s="129"/>
      <c r="F5" s="15" t="s">
        <v>20</v>
      </c>
      <c r="G5" s="15" t="s">
        <v>10</v>
      </c>
      <c r="H5" s="15" t="s">
        <v>21</v>
      </c>
      <c r="I5" s="129"/>
    </row>
    <row r="6" spans="1:9" ht="15">
      <c r="A6" s="54">
        <v>2005</v>
      </c>
      <c r="B6" s="17">
        <v>40</v>
      </c>
      <c r="C6" s="17">
        <v>14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6">
        <f aca="true" t="shared" si="0" ref="I6:I17">B6+C6+D6+E6+F6+G6+H6</f>
        <v>54</v>
      </c>
    </row>
    <row r="7" spans="1:9" ht="15">
      <c r="A7" s="54">
        <v>2006</v>
      </c>
      <c r="B7" s="17">
        <v>250</v>
      </c>
      <c r="C7" s="17">
        <v>99</v>
      </c>
      <c r="D7" s="17">
        <v>7</v>
      </c>
      <c r="E7" s="17">
        <v>0</v>
      </c>
      <c r="F7" s="17">
        <v>0</v>
      </c>
      <c r="G7" s="17">
        <v>0</v>
      </c>
      <c r="H7" s="17">
        <v>0</v>
      </c>
      <c r="I7" s="6">
        <f t="shared" si="0"/>
        <v>356</v>
      </c>
    </row>
    <row r="8" spans="1:9" ht="15">
      <c r="A8" s="54">
        <v>2007</v>
      </c>
      <c r="B8" s="17">
        <v>192</v>
      </c>
      <c r="C8" s="17">
        <v>122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6">
        <f t="shared" si="0"/>
        <v>315</v>
      </c>
    </row>
    <row r="9" spans="1:9" ht="15">
      <c r="A9" s="54">
        <v>2008</v>
      </c>
      <c r="B9" s="17">
        <v>37</v>
      </c>
      <c r="C9" s="17">
        <v>1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6">
        <f t="shared" si="0"/>
        <v>39</v>
      </c>
    </row>
    <row r="10" spans="1:9" ht="15">
      <c r="A10" s="54">
        <v>2009</v>
      </c>
      <c r="B10" s="17">
        <v>44</v>
      </c>
      <c r="C10" s="17">
        <v>17</v>
      </c>
      <c r="D10" s="17">
        <v>0</v>
      </c>
      <c r="E10" s="17">
        <v>0</v>
      </c>
      <c r="F10" s="17">
        <v>0</v>
      </c>
      <c r="G10" s="17">
        <v>1</v>
      </c>
      <c r="H10" s="17">
        <v>0</v>
      </c>
      <c r="I10" s="6">
        <f t="shared" si="0"/>
        <v>62</v>
      </c>
    </row>
    <row r="11" spans="1:9" ht="15">
      <c r="A11" s="54">
        <v>2010</v>
      </c>
      <c r="B11" s="17">
        <v>145</v>
      </c>
      <c r="C11" s="17">
        <v>58</v>
      </c>
      <c r="D11" s="17">
        <v>0</v>
      </c>
      <c r="E11" s="17">
        <v>0</v>
      </c>
      <c r="F11" s="17">
        <v>1</v>
      </c>
      <c r="G11" s="17">
        <v>0</v>
      </c>
      <c r="H11" s="17">
        <v>1</v>
      </c>
      <c r="I11" s="6">
        <f t="shared" si="0"/>
        <v>205</v>
      </c>
    </row>
    <row r="12" spans="1:9" ht="15">
      <c r="A12" s="54">
        <v>2011</v>
      </c>
      <c r="B12" s="17">
        <v>143</v>
      </c>
      <c r="C12" s="17">
        <v>47</v>
      </c>
      <c r="D12" s="17">
        <v>0</v>
      </c>
      <c r="E12" s="17">
        <v>1</v>
      </c>
      <c r="F12" s="17">
        <v>0</v>
      </c>
      <c r="G12" s="17">
        <v>0</v>
      </c>
      <c r="H12" s="17">
        <v>0</v>
      </c>
      <c r="I12" s="6">
        <f t="shared" si="0"/>
        <v>191</v>
      </c>
    </row>
    <row r="13" spans="1:9" ht="15">
      <c r="A13" s="54">
        <v>2012</v>
      </c>
      <c r="B13" s="17">
        <v>77</v>
      </c>
      <c r="C13" s="17">
        <v>42</v>
      </c>
      <c r="D13" s="51">
        <v>0</v>
      </c>
      <c r="E13" s="51">
        <v>1</v>
      </c>
      <c r="F13" s="51">
        <v>0</v>
      </c>
      <c r="G13" s="51">
        <v>21</v>
      </c>
      <c r="H13" s="51">
        <v>0</v>
      </c>
      <c r="I13" s="6">
        <f t="shared" si="0"/>
        <v>141</v>
      </c>
    </row>
    <row r="14" spans="1:9" ht="15">
      <c r="A14" s="54">
        <v>2013</v>
      </c>
      <c r="B14" s="17">
        <v>179</v>
      </c>
      <c r="C14" s="17">
        <v>63</v>
      </c>
      <c r="D14" s="51">
        <v>0</v>
      </c>
      <c r="E14" s="51">
        <v>0</v>
      </c>
      <c r="F14" s="51">
        <v>0</v>
      </c>
      <c r="G14" s="51">
        <v>12</v>
      </c>
      <c r="H14" s="51">
        <v>1</v>
      </c>
      <c r="I14" s="6">
        <f t="shared" si="0"/>
        <v>255</v>
      </c>
    </row>
    <row r="15" spans="1:9" ht="15">
      <c r="A15" s="54">
        <v>2014</v>
      </c>
      <c r="B15" s="17">
        <v>95</v>
      </c>
      <c r="C15" s="17">
        <v>28</v>
      </c>
      <c r="D15" s="51">
        <v>2</v>
      </c>
      <c r="E15" s="51">
        <v>0</v>
      </c>
      <c r="F15" s="51">
        <v>0</v>
      </c>
      <c r="G15" s="51">
        <v>0</v>
      </c>
      <c r="H15" s="51">
        <v>0</v>
      </c>
      <c r="I15" s="6">
        <f t="shared" si="0"/>
        <v>125</v>
      </c>
    </row>
    <row r="16" spans="1:9" ht="15">
      <c r="A16" s="54">
        <v>2015</v>
      </c>
      <c r="B16" s="17">
        <v>126</v>
      </c>
      <c r="C16" s="17">
        <v>51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6">
        <f t="shared" si="0"/>
        <v>177</v>
      </c>
    </row>
    <row r="17" spans="1:9" ht="15">
      <c r="A17" s="54">
        <v>2016</v>
      </c>
      <c r="B17" s="17">
        <v>43</v>
      </c>
      <c r="C17" s="17">
        <v>24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6">
        <f t="shared" si="0"/>
        <v>67</v>
      </c>
    </row>
    <row r="18" spans="1:9" ht="24.75" customHeight="1">
      <c r="A18" s="57" t="s">
        <v>3</v>
      </c>
      <c r="B18" s="59">
        <f aca="true" t="shared" si="1" ref="B18:I18">SUM(B6:B17)</f>
        <v>1371</v>
      </c>
      <c r="C18" s="59">
        <f t="shared" si="1"/>
        <v>566</v>
      </c>
      <c r="D18" s="59">
        <f t="shared" si="1"/>
        <v>9</v>
      </c>
      <c r="E18" s="59">
        <f t="shared" si="1"/>
        <v>2</v>
      </c>
      <c r="F18" s="59">
        <f t="shared" si="1"/>
        <v>2</v>
      </c>
      <c r="G18" s="59">
        <f t="shared" si="1"/>
        <v>35</v>
      </c>
      <c r="H18" s="59">
        <f t="shared" si="1"/>
        <v>2</v>
      </c>
      <c r="I18" s="60">
        <f t="shared" si="1"/>
        <v>1987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61"/>
    </row>
    <row r="20" spans="1:10" ht="35.25" customHeight="1" thickBot="1">
      <c r="A20" s="124" t="s">
        <v>22</v>
      </c>
      <c r="B20" s="124"/>
      <c r="C20" s="124"/>
      <c r="D20" s="124"/>
      <c r="E20" s="124"/>
      <c r="F20" s="124"/>
      <c r="G20" s="125"/>
      <c r="H20" s="125"/>
      <c r="I20" s="125"/>
      <c r="J20" s="4"/>
    </row>
    <row r="21" spans="1:12" ht="66" customHeight="1">
      <c r="A21" s="7" t="s">
        <v>12</v>
      </c>
      <c r="B21" s="8" t="s">
        <v>23</v>
      </c>
      <c r="C21" s="8" t="s">
        <v>24</v>
      </c>
      <c r="D21" s="8" t="s">
        <v>25</v>
      </c>
      <c r="E21" s="10" t="s">
        <v>26</v>
      </c>
      <c r="F21" s="24" t="s">
        <v>27</v>
      </c>
      <c r="G21" s="12" t="s">
        <v>28</v>
      </c>
      <c r="H21" s="28" t="s">
        <v>29</v>
      </c>
      <c r="I21" s="25" t="s">
        <v>3</v>
      </c>
      <c r="L21" s="4"/>
    </row>
    <row r="22" spans="1:15" ht="15" customHeight="1">
      <c r="A22" s="9">
        <v>2005</v>
      </c>
      <c r="B22" s="18">
        <v>36</v>
      </c>
      <c r="C22" s="18">
        <v>0</v>
      </c>
      <c r="D22" s="14">
        <v>0</v>
      </c>
      <c r="E22" s="21">
        <v>0</v>
      </c>
      <c r="F22" s="16">
        <v>4</v>
      </c>
      <c r="G22" s="26">
        <v>0</v>
      </c>
      <c r="H22" s="17">
        <v>0</v>
      </c>
      <c r="I22" s="29">
        <f aca="true" t="shared" si="2" ref="I22:I33">B22+C22+D22+E22+F22+G22+H22</f>
        <v>40</v>
      </c>
      <c r="L22" s="5"/>
      <c r="M22" s="5"/>
      <c r="N22" s="5"/>
      <c r="O22" s="5"/>
    </row>
    <row r="23" spans="1:9" ht="16.5" customHeight="1">
      <c r="A23" s="9">
        <v>2006</v>
      </c>
      <c r="B23" s="18">
        <v>161</v>
      </c>
      <c r="C23" s="18">
        <v>55</v>
      </c>
      <c r="D23" s="18">
        <v>17</v>
      </c>
      <c r="E23" s="22">
        <v>0</v>
      </c>
      <c r="F23" s="18">
        <v>7</v>
      </c>
      <c r="G23" s="26">
        <v>10</v>
      </c>
      <c r="H23" s="17">
        <v>0</v>
      </c>
      <c r="I23" s="29">
        <f t="shared" si="2"/>
        <v>250</v>
      </c>
    </row>
    <row r="24" spans="1:9" ht="16.5" customHeight="1">
      <c r="A24" s="9">
        <v>2007</v>
      </c>
      <c r="B24" s="18">
        <v>132</v>
      </c>
      <c r="C24" s="18">
        <v>9</v>
      </c>
      <c r="D24" s="14">
        <v>23</v>
      </c>
      <c r="E24" s="21">
        <v>4</v>
      </c>
      <c r="F24" s="14">
        <v>7</v>
      </c>
      <c r="G24" s="27">
        <v>17</v>
      </c>
      <c r="H24" s="17">
        <v>1</v>
      </c>
      <c r="I24" s="29">
        <f t="shared" si="2"/>
        <v>193</v>
      </c>
    </row>
    <row r="25" spans="1:9" ht="17.25" customHeight="1">
      <c r="A25" s="9">
        <v>2008</v>
      </c>
      <c r="B25" s="18">
        <v>0</v>
      </c>
      <c r="C25" s="18">
        <v>33</v>
      </c>
      <c r="D25" s="14">
        <v>1</v>
      </c>
      <c r="E25" s="21">
        <v>0</v>
      </c>
      <c r="F25" s="14">
        <v>3</v>
      </c>
      <c r="G25" s="27">
        <v>0</v>
      </c>
      <c r="H25" s="17">
        <v>0</v>
      </c>
      <c r="I25" s="29">
        <f t="shared" si="2"/>
        <v>37</v>
      </c>
    </row>
    <row r="26" spans="1:9" ht="15.75">
      <c r="A26" s="9">
        <v>2009</v>
      </c>
      <c r="B26" s="18">
        <v>0</v>
      </c>
      <c r="C26" s="18">
        <v>37</v>
      </c>
      <c r="D26" s="14">
        <v>2</v>
      </c>
      <c r="E26" s="21">
        <v>0</v>
      </c>
      <c r="F26" s="14">
        <v>2</v>
      </c>
      <c r="G26" s="27">
        <v>3</v>
      </c>
      <c r="H26" s="17">
        <v>0</v>
      </c>
      <c r="I26" s="29">
        <f t="shared" si="2"/>
        <v>44</v>
      </c>
    </row>
    <row r="27" spans="1:9" ht="18" customHeight="1">
      <c r="A27" s="11">
        <v>2010</v>
      </c>
      <c r="B27" s="19">
        <v>22</v>
      </c>
      <c r="C27" s="19">
        <v>99</v>
      </c>
      <c r="D27" s="20">
        <v>9</v>
      </c>
      <c r="E27" s="23">
        <v>0</v>
      </c>
      <c r="F27" s="18">
        <v>8</v>
      </c>
      <c r="G27" s="27">
        <v>7</v>
      </c>
      <c r="H27" s="17">
        <v>1</v>
      </c>
      <c r="I27" s="29">
        <f t="shared" si="2"/>
        <v>146</v>
      </c>
    </row>
    <row r="28" spans="1:9" ht="15.75">
      <c r="A28" s="14">
        <v>2011</v>
      </c>
      <c r="B28" s="18">
        <v>77</v>
      </c>
      <c r="C28" s="18">
        <v>31</v>
      </c>
      <c r="D28" s="14">
        <v>5</v>
      </c>
      <c r="E28" s="18">
        <v>1</v>
      </c>
      <c r="F28" s="18">
        <v>11</v>
      </c>
      <c r="G28" s="18">
        <v>18</v>
      </c>
      <c r="H28" s="17">
        <v>0</v>
      </c>
      <c r="I28" s="29">
        <f t="shared" si="2"/>
        <v>143</v>
      </c>
    </row>
    <row r="29" spans="1:9" ht="15.75">
      <c r="A29" s="14">
        <v>2012</v>
      </c>
      <c r="B29" s="18">
        <v>50</v>
      </c>
      <c r="C29" s="18">
        <v>9</v>
      </c>
      <c r="D29" s="14">
        <v>0</v>
      </c>
      <c r="E29" s="18">
        <v>0</v>
      </c>
      <c r="F29" s="18">
        <v>8</v>
      </c>
      <c r="G29" s="18">
        <v>10</v>
      </c>
      <c r="H29" s="51">
        <v>0</v>
      </c>
      <c r="I29" s="29">
        <f t="shared" si="2"/>
        <v>77</v>
      </c>
    </row>
    <row r="30" spans="1:9" ht="15.75">
      <c r="A30" s="50">
        <v>2013</v>
      </c>
      <c r="B30" s="18">
        <v>51</v>
      </c>
      <c r="C30" s="18">
        <v>37</v>
      </c>
      <c r="D30" s="14">
        <v>0</v>
      </c>
      <c r="E30" s="22">
        <v>2</v>
      </c>
      <c r="F30" s="22">
        <v>9</v>
      </c>
      <c r="G30" s="18">
        <v>80</v>
      </c>
      <c r="H30" s="51">
        <v>0</v>
      </c>
      <c r="I30" s="29">
        <f t="shared" si="2"/>
        <v>179</v>
      </c>
    </row>
    <row r="31" spans="1:9" ht="15.75">
      <c r="A31" s="14">
        <v>2014</v>
      </c>
      <c r="B31" s="18">
        <v>20</v>
      </c>
      <c r="C31" s="18">
        <v>27</v>
      </c>
      <c r="D31" s="14">
        <v>0</v>
      </c>
      <c r="E31" s="18">
        <v>0</v>
      </c>
      <c r="F31" s="18">
        <v>13</v>
      </c>
      <c r="G31" s="18">
        <v>35</v>
      </c>
      <c r="H31" s="51">
        <v>0</v>
      </c>
      <c r="I31" s="29">
        <f t="shared" si="2"/>
        <v>95</v>
      </c>
    </row>
    <row r="32" spans="1:9" ht="15.75">
      <c r="A32" s="14">
        <v>2015</v>
      </c>
      <c r="B32" s="18">
        <v>1</v>
      </c>
      <c r="C32" s="18">
        <v>9</v>
      </c>
      <c r="D32" s="14">
        <v>0</v>
      </c>
      <c r="E32" s="18">
        <v>0</v>
      </c>
      <c r="F32" s="18">
        <v>9</v>
      </c>
      <c r="G32" s="18">
        <v>107</v>
      </c>
      <c r="H32" s="51">
        <v>0</v>
      </c>
      <c r="I32" s="29">
        <f t="shared" si="2"/>
        <v>126</v>
      </c>
    </row>
    <row r="33" spans="1:9" ht="15.75">
      <c r="A33" s="14">
        <v>2016</v>
      </c>
      <c r="B33" s="18">
        <v>0</v>
      </c>
      <c r="C33" s="18">
        <v>9</v>
      </c>
      <c r="D33" s="14">
        <v>0</v>
      </c>
      <c r="E33" s="18">
        <v>4</v>
      </c>
      <c r="F33" s="18">
        <v>4</v>
      </c>
      <c r="G33" s="18">
        <v>26</v>
      </c>
      <c r="H33" s="51">
        <v>0</v>
      </c>
      <c r="I33" s="29">
        <f t="shared" si="2"/>
        <v>43</v>
      </c>
    </row>
    <row r="34" spans="1:9" ht="21" customHeight="1">
      <c r="A34" s="44" t="s">
        <v>3</v>
      </c>
      <c r="B34" s="29">
        <f aca="true" t="shared" si="3" ref="B34:I34">SUM(B22:B33)</f>
        <v>550</v>
      </c>
      <c r="C34" s="29">
        <f t="shared" si="3"/>
        <v>355</v>
      </c>
      <c r="D34" s="29">
        <f t="shared" si="3"/>
        <v>57</v>
      </c>
      <c r="E34" s="29">
        <f t="shared" si="3"/>
        <v>11</v>
      </c>
      <c r="F34" s="29">
        <f t="shared" si="3"/>
        <v>85</v>
      </c>
      <c r="G34" s="29">
        <f t="shared" si="3"/>
        <v>313</v>
      </c>
      <c r="H34" s="29">
        <f t="shared" si="3"/>
        <v>2</v>
      </c>
      <c r="I34" s="29">
        <f t="shared" si="3"/>
        <v>1373</v>
      </c>
    </row>
    <row r="35" ht="15.75" customHeight="1"/>
  </sheetData>
  <sheetProtection/>
  <mergeCells count="9">
    <mergeCell ref="A4:A5"/>
    <mergeCell ref="A20:I20"/>
    <mergeCell ref="A3:I3"/>
    <mergeCell ref="B4:B5"/>
    <mergeCell ref="C4:C5"/>
    <mergeCell ref="D4:D5"/>
    <mergeCell ref="E4:E5"/>
    <mergeCell ref="F4:H4"/>
    <mergeCell ref="I4:I5"/>
  </mergeCells>
  <printOptions/>
  <pageMargins left="0.35433070866141736" right="0.15748031496062992" top="0.3937007874015748" bottom="0.1968503937007874" header="0" footer="0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5.57421875" style="0" customWidth="1"/>
    <col min="2" max="2" width="18.8515625" style="0" customWidth="1"/>
    <col min="3" max="3" width="20.421875" style="0" customWidth="1"/>
    <col min="4" max="4" width="20.8515625" style="0" customWidth="1"/>
    <col min="5" max="5" width="16.8515625" style="0" customWidth="1"/>
    <col min="6" max="6" width="14.8515625" style="0" customWidth="1"/>
    <col min="7" max="7" width="17.00390625" style="0" customWidth="1"/>
    <col min="8" max="8" width="6.8515625" style="0" customWidth="1"/>
    <col min="9" max="9" width="13.7109375" style="0" customWidth="1"/>
    <col min="11" max="11" width="12.421875" style="0" customWidth="1"/>
    <col min="12" max="12" width="9.7109375" style="0" customWidth="1"/>
  </cols>
  <sheetData>
    <row r="1" ht="7.5" customHeight="1"/>
    <row r="2" ht="7.5" customHeight="1"/>
    <row r="3" spans="1:11" ht="27" customHeight="1">
      <c r="A3" s="126" t="s">
        <v>30</v>
      </c>
      <c r="B3" s="126"/>
      <c r="C3" s="126"/>
      <c r="D3" s="126"/>
      <c r="E3" s="126"/>
      <c r="F3" s="126"/>
      <c r="G3" s="126"/>
      <c r="H3" s="1"/>
      <c r="I3" s="1"/>
      <c r="J3" s="1"/>
      <c r="K3" s="1"/>
    </row>
    <row r="4" spans="1:11" ht="22.5" customHeight="1">
      <c r="A4" s="122" t="s">
        <v>12</v>
      </c>
      <c r="B4" s="127" t="s">
        <v>31</v>
      </c>
      <c r="C4" s="127" t="s">
        <v>32</v>
      </c>
      <c r="D4" s="127" t="s">
        <v>33</v>
      </c>
      <c r="E4" s="127" t="s">
        <v>34</v>
      </c>
      <c r="F4" s="131" t="s">
        <v>35</v>
      </c>
      <c r="G4" s="132" t="s">
        <v>3</v>
      </c>
      <c r="H4" s="1"/>
      <c r="I4" s="1"/>
      <c r="J4" s="1"/>
      <c r="K4" s="1"/>
    </row>
    <row r="5" spans="1:11" ht="19.5" customHeight="1">
      <c r="A5" s="122"/>
      <c r="B5" s="130"/>
      <c r="C5" s="127"/>
      <c r="D5" s="127"/>
      <c r="E5" s="127"/>
      <c r="F5" s="130"/>
      <c r="G5" s="133"/>
      <c r="H5" s="1"/>
      <c r="I5" s="1"/>
      <c r="J5" s="1"/>
      <c r="K5" s="1"/>
    </row>
    <row r="6" spans="1:7" ht="15">
      <c r="A6" s="54">
        <v>2005</v>
      </c>
      <c r="B6" s="31">
        <v>69.5</v>
      </c>
      <c r="C6" s="17">
        <v>0</v>
      </c>
      <c r="D6" s="17">
        <v>0</v>
      </c>
      <c r="E6" s="17">
        <v>0</v>
      </c>
      <c r="F6" s="17">
        <v>0</v>
      </c>
      <c r="G6" s="31">
        <f aca="true" t="shared" si="0" ref="G6:G17">B6+C6+D6+E6+F6</f>
        <v>69.5</v>
      </c>
    </row>
    <row r="7" spans="1:7" ht="15">
      <c r="A7" s="54">
        <v>2006</v>
      </c>
      <c r="B7" s="31">
        <v>404.6</v>
      </c>
      <c r="C7" s="30">
        <v>135.15</v>
      </c>
      <c r="D7" s="31">
        <v>80.5</v>
      </c>
      <c r="E7" s="31">
        <v>8.9</v>
      </c>
      <c r="F7" s="17">
        <v>0</v>
      </c>
      <c r="G7" s="31">
        <f t="shared" si="0"/>
        <v>629.15</v>
      </c>
    </row>
    <row r="8" spans="1:7" ht="15">
      <c r="A8" s="54">
        <v>2007</v>
      </c>
      <c r="B8" s="31">
        <v>249.9</v>
      </c>
      <c r="C8" s="30">
        <v>29.75</v>
      </c>
      <c r="D8" s="31">
        <v>101.5</v>
      </c>
      <c r="E8" s="31">
        <v>10.4</v>
      </c>
      <c r="F8" s="17">
        <v>23.7</v>
      </c>
      <c r="G8" s="31">
        <f t="shared" si="0"/>
        <v>415.24999999999994</v>
      </c>
    </row>
    <row r="9" spans="1:7" ht="15">
      <c r="A9" s="54">
        <v>2008</v>
      </c>
      <c r="B9" s="17">
        <v>0</v>
      </c>
      <c r="C9" s="30">
        <v>115.6</v>
      </c>
      <c r="D9" s="17">
        <v>3</v>
      </c>
      <c r="E9" s="17">
        <v>0</v>
      </c>
      <c r="F9" s="17">
        <v>0</v>
      </c>
      <c r="G9" s="31">
        <f t="shared" si="0"/>
        <v>118.6</v>
      </c>
    </row>
    <row r="10" spans="1:7" ht="15">
      <c r="A10" s="54">
        <v>2009</v>
      </c>
      <c r="B10" s="17">
        <v>0</v>
      </c>
      <c r="C10" s="30">
        <v>97.4</v>
      </c>
      <c r="D10" s="31">
        <v>17.2</v>
      </c>
      <c r="E10" s="31">
        <v>0.7</v>
      </c>
      <c r="F10" s="17">
        <v>0</v>
      </c>
      <c r="G10" s="31">
        <f t="shared" si="0"/>
        <v>115.30000000000001</v>
      </c>
    </row>
    <row r="11" spans="1:7" ht="15">
      <c r="A11" s="54">
        <v>2010</v>
      </c>
      <c r="B11" s="17">
        <v>33.3</v>
      </c>
      <c r="C11" s="30">
        <v>144.7</v>
      </c>
      <c r="D11" s="31">
        <v>22.7</v>
      </c>
      <c r="E11" s="31">
        <v>4.5</v>
      </c>
      <c r="F11" s="17">
        <v>0</v>
      </c>
      <c r="G11" s="31">
        <f t="shared" si="0"/>
        <v>205.2</v>
      </c>
    </row>
    <row r="12" spans="1:7" ht="15">
      <c r="A12" s="54">
        <v>2011</v>
      </c>
      <c r="B12" s="30">
        <v>89.6</v>
      </c>
      <c r="C12" s="30">
        <v>35.4</v>
      </c>
      <c r="D12" s="30">
        <v>15.8</v>
      </c>
      <c r="E12" s="31">
        <v>4.7</v>
      </c>
      <c r="F12" s="17">
        <v>2</v>
      </c>
      <c r="G12" s="30">
        <f t="shared" si="0"/>
        <v>147.5</v>
      </c>
    </row>
    <row r="13" spans="1:7" ht="15">
      <c r="A13" s="54">
        <v>2012</v>
      </c>
      <c r="B13" s="30">
        <v>34.55</v>
      </c>
      <c r="C13" s="30">
        <v>9.1</v>
      </c>
      <c r="D13" s="51">
        <v>0</v>
      </c>
      <c r="E13" s="55">
        <v>3.8</v>
      </c>
      <c r="F13" s="51">
        <v>0</v>
      </c>
      <c r="G13" s="56">
        <f t="shared" si="0"/>
        <v>47.449999999999996</v>
      </c>
    </row>
    <row r="14" spans="1:7" ht="15">
      <c r="A14" s="54">
        <v>2013</v>
      </c>
      <c r="B14" s="30">
        <v>32.65</v>
      </c>
      <c r="C14" s="30">
        <v>24.5</v>
      </c>
      <c r="D14" s="51">
        <v>0</v>
      </c>
      <c r="E14" s="55">
        <v>11.3</v>
      </c>
      <c r="F14" s="51">
        <v>0.5</v>
      </c>
      <c r="G14" s="56">
        <f t="shared" si="0"/>
        <v>68.95</v>
      </c>
    </row>
    <row r="15" spans="1:7" ht="15">
      <c r="A15" s="54">
        <v>2014</v>
      </c>
      <c r="B15" s="30">
        <v>12.8</v>
      </c>
      <c r="C15" s="30">
        <v>20.9</v>
      </c>
      <c r="D15" s="51">
        <v>0</v>
      </c>
      <c r="E15" s="55">
        <v>6.5</v>
      </c>
      <c r="F15" s="51">
        <v>0</v>
      </c>
      <c r="G15" s="56">
        <f t="shared" si="0"/>
        <v>40.2</v>
      </c>
    </row>
    <row r="16" spans="1:7" ht="15">
      <c r="A16" s="54">
        <v>2015</v>
      </c>
      <c r="B16" s="30">
        <v>0.3</v>
      </c>
      <c r="C16" s="30">
        <v>7.5</v>
      </c>
      <c r="D16" s="51">
        <v>0</v>
      </c>
      <c r="E16" s="55">
        <v>26.3</v>
      </c>
      <c r="F16" s="51">
        <v>0</v>
      </c>
      <c r="G16" s="56">
        <f t="shared" si="0"/>
        <v>34.1</v>
      </c>
    </row>
    <row r="17" spans="1:7" ht="15">
      <c r="A17" s="54">
        <v>2016</v>
      </c>
      <c r="B17" s="30">
        <v>0</v>
      </c>
      <c r="C17" s="31">
        <v>16</v>
      </c>
      <c r="D17" s="51">
        <v>0</v>
      </c>
      <c r="E17" s="55">
        <v>4.8</v>
      </c>
      <c r="F17" s="55">
        <v>13.9</v>
      </c>
      <c r="G17" s="56">
        <f t="shared" si="0"/>
        <v>34.7</v>
      </c>
    </row>
    <row r="18" spans="1:7" ht="24.75" customHeight="1">
      <c r="A18" s="57" t="s">
        <v>3</v>
      </c>
      <c r="B18" s="58">
        <f>SUM(B6:B17)</f>
        <v>927.1999999999998</v>
      </c>
      <c r="C18" s="58">
        <f>SUM(C6:C17)</f>
        <v>635.9999999999999</v>
      </c>
      <c r="D18" s="58">
        <f>SUM(D6:D17)</f>
        <v>240.7</v>
      </c>
      <c r="E18" s="58">
        <f>SUM(E6:E17)</f>
        <v>81.89999999999999</v>
      </c>
      <c r="F18" s="58">
        <f>SUM(F6:F17)</f>
        <v>40.1</v>
      </c>
      <c r="G18" s="58">
        <f>SUM(B18:F18)</f>
        <v>1925.8999999999999</v>
      </c>
    </row>
    <row r="19" spans="1:7" ht="9" customHeight="1">
      <c r="A19" s="4"/>
      <c r="B19" s="4"/>
      <c r="C19" s="4"/>
      <c r="D19" s="4"/>
      <c r="E19" s="4"/>
      <c r="F19" s="4"/>
      <c r="G19" s="4"/>
    </row>
    <row r="20" spans="1:8" ht="35.25" customHeight="1" thickBot="1">
      <c r="A20" s="124" t="s">
        <v>54</v>
      </c>
      <c r="B20" s="124"/>
      <c r="C20" s="124"/>
      <c r="D20" s="124"/>
      <c r="E20" s="124"/>
      <c r="F20" s="124"/>
      <c r="G20" s="125"/>
      <c r="H20" s="4"/>
    </row>
    <row r="21" spans="1:10" ht="52.5" customHeight="1">
      <c r="A21" s="33" t="s">
        <v>4</v>
      </c>
      <c r="B21" s="34" t="s">
        <v>36</v>
      </c>
      <c r="C21" s="34" t="s">
        <v>37</v>
      </c>
      <c r="D21" s="34" t="s">
        <v>53</v>
      </c>
      <c r="E21" s="35" t="s">
        <v>39</v>
      </c>
      <c r="F21" s="36" t="s">
        <v>38</v>
      </c>
      <c r="G21" s="40" t="s">
        <v>3</v>
      </c>
      <c r="J21" s="4"/>
    </row>
    <row r="22" spans="1:13" ht="19.5" customHeight="1">
      <c r="A22" s="9" t="s">
        <v>0</v>
      </c>
      <c r="B22" s="37">
        <v>542.1</v>
      </c>
      <c r="C22" s="37">
        <v>398.6</v>
      </c>
      <c r="D22" s="14">
        <v>150</v>
      </c>
      <c r="E22" s="39">
        <v>28.19</v>
      </c>
      <c r="F22" s="16">
        <v>28.1</v>
      </c>
      <c r="G22" s="41">
        <f>B22+C22+D22+E22+F22</f>
        <v>1146.99</v>
      </c>
      <c r="J22" s="5"/>
      <c r="K22" s="5"/>
      <c r="L22" s="5"/>
      <c r="M22" s="5"/>
    </row>
    <row r="23" spans="1:7" ht="21" customHeight="1">
      <c r="A23" s="9" t="s">
        <v>1</v>
      </c>
      <c r="B23" s="37">
        <v>62.5</v>
      </c>
      <c r="C23" s="37">
        <v>48.4</v>
      </c>
      <c r="D23" s="38">
        <v>46.5</v>
      </c>
      <c r="E23" s="39">
        <v>18.5</v>
      </c>
      <c r="F23" s="18">
        <v>12</v>
      </c>
      <c r="G23" s="42">
        <f>B23+C23+D23+E23+F23</f>
        <v>187.9</v>
      </c>
    </row>
    <row r="24" spans="1:7" ht="23.25" customHeight="1">
      <c r="A24" s="9" t="s">
        <v>7</v>
      </c>
      <c r="B24" s="37">
        <v>36.2</v>
      </c>
      <c r="C24" s="37">
        <v>25.5</v>
      </c>
      <c r="D24" s="14">
        <v>18.8</v>
      </c>
      <c r="E24" s="39">
        <v>20.3</v>
      </c>
      <c r="F24" s="14">
        <v>0</v>
      </c>
      <c r="G24" s="41">
        <f>B24+C24+D24+E24+F24</f>
        <v>100.8</v>
      </c>
    </row>
    <row r="25" spans="1:7" ht="22.5" customHeight="1">
      <c r="A25" s="9" t="s">
        <v>2</v>
      </c>
      <c r="B25" s="37">
        <v>286.4</v>
      </c>
      <c r="C25" s="37">
        <v>163.5</v>
      </c>
      <c r="D25" s="14">
        <v>25.4</v>
      </c>
      <c r="E25" s="39">
        <v>14.91</v>
      </c>
      <c r="F25" s="14">
        <v>0</v>
      </c>
      <c r="G25" s="42">
        <f>B25+C25+D25+E25+F25</f>
        <v>490.21</v>
      </c>
    </row>
    <row r="26" spans="1:7" ht="21" customHeight="1" thickBot="1">
      <c r="A26" s="13" t="s">
        <v>3</v>
      </c>
      <c r="B26" s="64">
        <f aca="true" t="shared" si="1" ref="B26:G26">B22+B23+B24+B25</f>
        <v>927.2</v>
      </c>
      <c r="C26" s="64">
        <f t="shared" si="1"/>
        <v>636</v>
      </c>
      <c r="D26" s="64">
        <f t="shared" si="1"/>
        <v>240.70000000000002</v>
      </c>
      <c r="E26" s="65">
        <f t="shared" si="1"/>
        <v>81.89999999999999</v>
      </c>
      <c r="F26" s="65">
        <f t="shared" si="1"/>
        <v>40.1</v>
      </c>
      <c r="G26" s="62">
        <f t="shared" si="1"/>
        <v>1925.9</v>
      </c>
    </row>
    <row r="27" ht="15.75" customHeight="1">
      <c r="B27" s="63"/>
    </row>
  </sheetData>
  <sheetProtection/>
  <mergeCells count="9">
    <mergeCell ref="A20:G20"/>
    <mergeCell ref="B4:B5"/>
    <mergeCell ref="F4:F5"/>
    <mergeCell ref="G4:G5"/>
    <mergeCell ref="A3:G3"/>
    <mergeCell ref="A4:A5"/>
    <mergeCell ref="C4:C5"/>
    <mergeCell ref="D4:D5"/>
    <mergeCell ref="E4:E5"/>
  </mergeCells>
  <printOptions/>
  <pageMargins left="0.35433070866141736" right="0.15748031496062992" top="0.3937007874015748" bottom="0.1968503937007874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6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1" width="15.57421875" style="0" customWidth="1"/>
    <col min="2" max="2" width="18.8515625" style="0" customWidth="1"/>
    <col min="3" max="3" width="20.421875" style="0" customWidth="1"/>
    <col min="4" max="4" width="20.8515625" style="0" customWidth="1"/>
    <col min="5" max="5" width="17.421875" style="0" customWidth="1"/>
    <col min="6" max="6" width="17.00390625" style="0" customWidth="1"/>
    <col min="7" max="7" width="6.8515625" style="0" customWidth="1"/>
    <col min="8" max="8" width="13.7109375" style="0" customWidth="1"/>
    <col min="10" max="10" width="12.421875" style="0" customWidth="1"/>
    <col min="11" max="11" width="9.7109375" style="0" customWidth="1"/>
  </cols>
  <sheetData>
    <row r="1" ht="7.5" customHeight="1"/>
    <row r="2" ht="7.5" customHeight="1"/>
    <row r="3" spans="1:10" ht="27" customHeight="1">
      <c r="A3" s="126" t="s">
        <v>40</v>
      </c>
      <c r="B3" s="126"/>
      <c r="C3" s="126"/>
      <c r="D3" s="126"/>
      <c r="E3" s="126"/>
      <c r="F3" s="126"/>
      <c r="G3" s="1"/>
      <c r="H3" s="1"/>
      <c r="I3" s="1"/>
      <c r="J3" s="1"/>
    </row>
    <row r="4" spans="1:10" ht="22.5" customHeight="1">
      <c r="A4" s="134" t="s">
        <v>12</v>
      </c>
      <c r="B4" s="135" t="s">
        <v>41</v>
      </c>
      <c r="C4" s="135" t="s">
        <v>42</v>
      </c>
      <c r="D4" s="135" t="s">
        <v>43</v>
      </c>
      <c r="E4" s="135" t="s">
        <v>44</v>
      </c>
      <c r="F4" s="132" t="s">
        <v>45</v>
      </c>
      <c r="G4" s="1"/>
      <c r="H4" s="1"/>
      <c r="I4" s="1"/>
      <c r="J4" s="1"/>
    </row>
    <row r="5" spans="1:10" ht="19.5" customHeight="1">
      <c r="A5" s="134"/>
      <c r="B5" s="133"/>
      <c r="C5" s="135"/>
      <c r="D5" s="135"/>
      <c r="E5" s="135"/>
      <c r="F5" s="133"/>
      <c r="G5" s="1"/>
      <c r="H5" s="1"/>
      <c r="I5" s="1"/>
      <c r="J5" s="1"/>
    </row>
    <row r="6" spans="1:6" ht="15">
      <c r="A6" s="54">
        <v>2005</v>
      </c>
      <c r="B6" s="17">
        <v>14</v>
      </c>
      <c r="C6" s="17">
        <v>0</v>
      </c>
      <c r="D6" s="43">
        <v>0</v>
      </c>
      <c r="E6" s="17">
        <v>0</v>
      </c>
      <c r="F6" s="43">
        <f aca="true" t="shared" si="0" ref="F6:F17">B6+C6+D6+E6</f>
        <v>14</v>
      </c>
    </row>
    <row r="7" spans="1:6" ht="15">
      <c r="A7" s="54">
        <v>2006</v>
      </c>
      <c r="B7" s="17">
        <v>34</v>
      </c>
      <c r="C7" s="17">
        <v>14</v>
      </c>
      <c r="D7" s="43">
        <v>51</v>
      </c>
      <c r="E7" s="17">
        <v>0</v>
      </c>
      <c r="F7" s="43">
        <f t="shared" si="0"/>
        <v>99</v>
      </c>
    </row>
    <row r="8" spans="1:6" ht="15">
      <c r="A8" s="54">
        <v>2007</v>
      </c>
      <c r="B8" s="17">
        <v>27</v>
      </c>
      <c r="C8" s="17">
        <v>81</v>
      </c>
      <c r="D8" s="43">
        <v>14</v>
      </c>
      <c r="E8" s="17">
        <v>0</v>
      </c>
      <c r="F8" s="43">
        <f t="shared" si="0"/>
        <v>122</v>
      </c>
    </row>
    <row r="9" spans="1:6" ht="15">
      <c r="A9" s="54">
        <v>2008</v>
      </c>
      <c r="B9" s="17">
        <v>0</v>
      </c>
      <c r="C9" s="17">
        <v>1</v>
      </c>
      <c r="D9" s="43">
        <v>0</v>
      </c>
      <c r="E9" s="17">
        <v>1</v>
      </c>
      <c r="F9" s="43">
        <f t="shared" si="0"/>
        <v>2</v>
      </c>
    </row>
    <row r="10" spans="1:6" ht="15">
      <c r="A10" s="54">
        <v>2009</v>
      </c>
      <c r="B10" s="17">
        <v>0</v>
      </c>
      <c r="C10" s="17">
        <v>8</v>
      </c>
      <c r="D10" s="43">
        <v>9</v>
      </c>
      <c r="E10" s="17">
        <v>1</v>
      </c>
      <c r="F10" s="43">
        <f t="shared" si="0"/>
        <v>18</v>
      </c>
    </row>
    <row r="11" spans="1:6" ht="15">
      <c r="A11" s="54">
        <v>2010</v>
      </c>
      <c r="B11" s="17">
        <v>0</v>
      </c>
      <c r="C11" s="17">
        <v>13</v>
      </c>
      <c r="D11" s="43">
        <v>45</v>
      </c>
      <c r="E11" s="17">
        <v>0</v>
      </c>
      <c r="F11" s="43">
        <f t="shared" si="0"/>
        <v>58</v>
      </c>
    </row>
    <row r="12" spans="1:6" ht="15">
      <c r="A12" s="54">
        <v>2011</v>
      </c>
      <c r="B12" s="17">
        <v>0</v>
      </c>
      <c r="C12" s="17">
        <v>8</v>
      </c>
      <c r="D12" s="43">
        <v>39</v>
      </c>
      <c r="E12" s="17">
        <v>0</v>
      </c>
      <c r="F12" s="43">
        <f t="shared" si="0"/>
        <v>47</v>
      </c>
    </row>
    <row r="13" spans="1:6" ht="15">
      <c r="A13" s="54">
        <v>2012</v>
      </c>
      <c r="B13" s="17">
        <v>0</v>
      </c>
      <c r="C13" s="17">
        <v>16</v>
      </c>
      <c r="D13" s="52">
        <v>26</v>
      </c>
      <c r="E13" s="51">
        <v>20</v>
      </c>
      <c r="F13" s="52">
        <f t="shared" si="0"/>
        <v>62</v>
      </c>
    </row>
    <row r="14" spans="1:6" ht="15">
      <c r="A14" s="54">
        <v>2013</v>
      </c>
      <c r="B14" s="17">
        <v>1</v>
      </c>
      <c r="C14" s="17">
        <v>5</v>
      </c>
      <c r="D14" s="52">
        <v>57</v>
      </c>
      <c r="E14" s="51">
        <v>12</v>
      </c>
      <c r="F14" s="52">
        <f t="shared" si="0"/>
        <v>75</v>
      </c>
    </row>
    <row r="15" spans="1:6" ht="15">
      <c r="A15" s="54">
        <v>2014</v>
      </c>
      <c r="B15" s="17">
        <v>0</v>
      </c>
      <c r="C15" s="17">
        <v>12</v>
      </c>
      <c r="D15" s="52">
        <v>16</v>
      </c>
      <c r="E15" s="51">
        <v>0</v>
      </c>
      <c r="F15" s="52">
        <f t="shared" si="0"/>
        <v>28</v>
      </c>
    </row>
    <row r="16" spans="1:6" ht="15">
      <c r="A16" s="54">
        <v>2015</v>
      </c>
      <c r="B16" s="17">
        <v>0</v>
      </c>
      <c r="C16" s="17">
        <v>3</v>
      </c>
      <c r="D16" s="52">
        <v>48</v>
      </c>
      <c r="E16" s="51">
        <v>0</v>
      </c>
      <c r="F16" s="52">
        <f t="shared" si="0"/>
        <v>51</v>
      </c>
    </row>
    <row r="17" spans="1:6" ht="15">
      <c r="A17" s="54">
        <v>2016</v>
      </c>
      <c r="B17" s="17">
        <v>0</v>
      </c>
      <c r="C17" s="17">
        <v>6</v>
      </c>
      <c r="D17" s="52">
        <v>18</v>
      </c>
      <c r="E17" s="51">
        <v>0</v>
      </c>
      <c r="F17" s="52">
        <f t="shared" si="0"/>
        <v>24</v>
      </c>
    </row>
    <row r="18" spans="1:6" ht="24.75" customHeight="1">
      <c r="A18" s="57" t="s">
        <v>3</v>
      </c>
      <c r="B18" s="59">
        <f>SUM(B6:B17)</f>
        <v>76</v>
      </c>
      <c r="C18" s="49">
        <f>SUM(C6:C17)</f>
        <v>167</v>
      </c>
      <c r="D18" s="49">
        <f>SUM(D6:D17)</f>
        <v>323</v>
      </c>
      <c r="E18" s="49">
        <f>SUM(E6:E17)</f>
        <v>34</v>
      </c>
      <c r="F18" s="53">
        <f>SUM(F6:F17)</f>
        <v>600</v>
      </c>
    </row>
    <row r="19" spans="1:6" ht="9" customHeight="1">
      <c r="A19" s="4"/>
      <c r="B19" s="4"/>
      <c r="C19" s="4"/>
      <c r="D19" s="4"/>
      <c r="E19" s="4"/>
      <c r="F19" s="4"/>
    </row>
    <row r="20" spans="1:7" ht="35.25" customHeight="1" thickBot="1">
      <c r="A20" s="124" t="s">
        <v>52</v>
      </c>
      <c r="B20" s="124"/>
      <c r="C20" s="124"/>
      <c r="D20" s="124"/>
      <c r="E20" s="124"/>
      <c r="F20" s="125"/>
      <c r="G20" s="4"/>
    </row>
    <row r="21" spans="1:9" ht="49.5" customHeight="1">
      <c r="A21" s="32" t="s">
        <v>4</v>
      </c>
      <c r="B21" s="24" t="s">
        <v>46</v>
      </c>
      <c r="C21" s="24" t="s">
        <v>47</v>
      </c>
      <c r="D21" s="24" t="s">
        <v>48</v>
      </c>
      <c r="E21" s="45" t="s">
        <v>50</v>
      </c>
      <c r="F21" s="40" t="s">
        <v>49</v>
      </c>
      <c r="I21" s="4"/>
    </row>
    <row r="22" spans="1:12" ht="19.5" customHeight="1">
      <c r="A22" s="9" t="s">
        <v>0</v>
      </c>
      <c r="B22" s="47">
        <v>18</v>
      </c>
      <c r="C22" s="47">
        <v>98</v>
      </c>
      <c r="D22" s="14">
        <v>123</v>
      </c>
      <c r="E22" s="21">
        <v>21</v>
      </c>
      <c r="F22" s="48">
        <f>B22+C22+D22+E22</f>
        <v>260</v>
      </c>
      <c r="I22" s="5"/>
      <c r="J22" s="5"/>
      <c r="K22" s="5"/>
      <c r="L22" s="5"/>
    </row>
    <row r="23" spans="1:6" ht="21" customHeight="1">
      <c r="A23" s="9" t="s">
        <v>1</v>
      </c>
      <c r="B23" s="47">
        <v>6</v>
      </c>
      <c r="C23" s="47">
        <v>30</v>
      </c>
      <c r="D23" s="18">
        <v>38</v>
      </c>
      <c r="E23" s="22">
        <v>1</v>
      </c>
      <c r="F23" s="48">
        <f>B23+C23+D23+E23</f>
        <v>75</v>
      </c>
    </row>
    <row r="24" spans="1:6" ht="23.25" customHeight="1">
      <c r="A24" s="9" t="s">
        <v>7</v>
      </c>
      <c r="B24" s="47">
        <v>6</v>
      </c>
      <c r="C24" s="47">
        <v>22</v>
      </c>
      <c r="D24" s="14">
        <v>60</v>
      </c>
      <c r="E24" s="21">
        <v>3</v>
      </c>
      <c r="F24" s="48">
        <f>B24+C24+D24+E24</f>
        <v>91</v>
      </c>
    </row>
    <row r="25" spans="1:6" ht="22.5" customHeight="1">
      <c r="A25" s="9" t="s">
        <v>2</v>
      </c>
      <c r="B25" s="47">
        <v>46</v>
      </c>
      <c r="C25" s="47">
        <v>17</v>
      </c>
      <c r="D25" s="14">
        <v>102</v>
      </c>
      <c r="E25" s="21">
        <v>9</v>
      </c>
      <c r="F25" s="48">
        <f>B25+C25+D25+E25</f>
        <v>174</v>
      </c>
    </row>
    <row r="26" spans="1:6" ht="21" customHeight="1">
      <c r="A26" s="44" t="s">
        <v>3</v>
      </c>
      <c r="B26" s="46">
        <f>B22+B23+B24+B25</f>
        <v>76</v>
      </c>
      <c r="C26" s="46">
        <f>C22+C23+C24+C25</f>
        <v>167</v>
      </c>
      <c r="D26" s="46">
        <f>D22+D23+D24+D25</f>
        <v>323</v>
      </c>
      <c r="E26" s="46">
        <f>E22+E23+E24+E25</f>
        <v>34</v>
      </c>
      <c r="F26" s="46">
        <f>F22+F23+F24+F25</f>
        <v>600</v>
      </c>
    </row>
    <row r="27" ht="15.75" customHeight="1"/>
  </sheetData>
  <sheetProtection/>
  <mergeCells count="8">
    <mergeCell ref="A20:F20"/>
    <mergeCell ref="A3:F3"/>
    <mergeCell ref="A4:A5"/>
    <mergeCell ref="B4:B5"/>
    <mergeCell ref="C4:C5"/>
    <mergeCell ref="D4:D5"/>
    <mergeCell ref="E4:E5"/>
    <mergeCell ref="F4:F5"/>
  </mergeCells>
  <printOptions/>
  <pageMargins left="0.35433070866141736" right="0.15748031496062992" top="0.3937007874015748" bottom="0.1968503937007874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0">
      <selection activeCell="G18" sqref="G18"/>
    </sheetView>
  </sheetViews>
  <sheetFormatPr defaultColWidth="9.140625" defaultRowHeight="12.75"/>
  <cols>
    <col min="1" max="1" width="15.57421875" style="0" customWidth="1"/>
    <col min="2" max="2" width="18.8515625" style="0" customWidth="1"/>
    <col min="3" max="3" width="20.421875" style="0" customWidth="1"/>
    <col min="4" max="4" width="6.8515625" style="0" customWidth="1"/>
    <col min="5" max="5" width="13.7109375" style="0" customWidth="1"/>
    <col min="7" max="7" width="12.421875" style="0" customWidth="1"/>
    <col min="8" max="8" width="9.7109375" style="0" customWidth="1"/>
  </cols>
  <sheetData>
    <row r="1" ht="7.5" customHeight="1"/>
    <row r="2" ht="7.5" customHeight="1"/>
    <row r="3" spans="1:7" ht="27" customHeight="1">
      <c r="A3" s="136" t="s">
        <v>51</v>
      </c>
      <c r="B3" s="136"/>
      <c r="C3" s="136"/>
      <c r="D3" s="137"/>
      <c r="E3" s="137"/>
      <c r="F3" s="1"/>
      <c r="G3" s="1"/>
    </row>
    <row r="4" spans="1:7" ht="22.5" customHeight="1">
      <c r="A4" s="134" t="s">
        <v>12</v>
      </c>
      <c r="B4" s="135" t="s">
        <v>13</v>
      </c>
      <c r="C4" s="135" t="s">
        <v>11</v>
      </c>
      <c r="D4" s="1"/>
      <c r="E4" s="1"/>
      <c r="F4" s="1"/>
      <c r="G4" s="1"/>
    </row>
    <row r="5" spans="1:7" ht="19.5" customHeight="1">
      <c r="A5" s="134"/>
      <c r="B5" s="133"/>
      <c r="C5" s="135"/>
      <c r="D5" s="1"/>
      <c r="E5" s="1"/>
      <c r="F5" s="1"/>
      <c r="G5" s="1"/>
    </row>
    <row r="6" spans="1:3" ht="15">
      <c r="A6" s="54">
        <v>2005</v>
      </c>
      <c r="B6" s="17">
        <v>0</v>
      </c>
      <c r="C6" s="17">
        <v>0</v>
      </c>
    </row>
    <row r="7" spans="1:3" ht="15">
      <c r="A7" s="54">
        <v>2006</v>
      </c>
      <c r="B7" s="17">
        <v>7</v>
      </c>
      <c r="C7" s="17">
        <v>0</v>
      </c>
    </row>
    <row r="8" spans="1:3" ht="15">
      <c r="A8" s="54">
        <v>2007</v>
      </c>
      <c r="B8" s="17">
        <v>0</v>
      </c>
      <c r="C8" s="17">
        <v>0</v>
      </c>
    </row>
    <row r="9" spans="1:3" ht="15">
      <c r="A9" s="54">
        <v>2008</v>
      </c>
      <c r="B9" s="17">
        <v>0</v>
      </c>
      <c r="C9" s="17">
        <v>0</v>
      </c>
    </row>
    <row r="10" spans="1:3" ht="15">
      <c r="A10" s="54">
        <v>2009</v>
      </c>
      <c r="B10" s="17">
        <v>0</v>
      </c>
      <c r="C10" s="17">
        <v>0</v>
      </c>
    </row>
    <row r="11" spans="1:3" ht="15">
      <c r="A11" s="54">
        <v>2010</v>
      </c>
      <c r="B11" s="17">
        <v>0</v>
      </c>
      <c r="C11" s="17">
        <v>0</v>
      </c>
    </row>
    <row r="12" spans="1:3" ht="15">
      <c r="A12" s="54">
        <v>2011</v>
      </c>
      <c r="B12" s="17">
        <v>0</v>
      </c>
      <c r="C12" s="17">
        <v>1</v>
      </c>
    </row>
    <row r="13" spans="1:3" ht="15">
      <c r="A13" s="54">
        <v>2012</v>
      </c>
      <c r="B13" s="17">
        <v>0</v>
      </c>
      <c r="C13" s="17">
        <v>0</v>
      </c>
    </row>
    <row r="14" spans="1:3" ht="15">
      <c r="A14" s="54">
        <v>2013</v>
      </c>
      <c r="B14" s="17">
        <v>0</v>
      </c>
      <c r="C14" s="17">
        <v>0</v>
      </c>
    </row>
    <row r="15" spans="1:3" ht="15">
      <c r="A15" s="54">
        <v>2014</v>
      </c>
      <c r="B15" s="17">
        <v>2</v>
      </c>
      <c r="C15" s="17">
        <v>0</v>
      </c>
    </row>
    <row r="16" spans="1:3" ht="15">
      <c r="A16" s="54">
        <v>2015</v>
      </c>
      <c r="B16" s="17">
        <v>0</v>
      </c>
      <c r="C16" s="17">
        <v>0</v>
      </c>
    </row>
    <row r="17" spans="1:3" ht="15">
      <c r="A17" s="54">
        <v>2016</v>
      </c>
      <c r="B17" s="17">
        <v>0</v>
      </c>
      <c r="C17" s="17">
        <v>0</v>
      </c>
    </row>
    <row r="18" spans="1:3" ht="24.75" customHeight="1">
      <c r="A18" s="57" t="s">
        <v>3</v>
      </c>
      <c r="B18" s="59">
        <f>SUM(B6:B17)</f>
        <v>9</v>
      </c>
      <c r="C18" s="59">
        <f>SUM(C6:C17)</f>
        <v>1</v>
      </c>
    </row>
    <row r="19" spans="1:3" ht="9" customHeight="1">
      <c r="A19" s="4"/>
      <c r="B19" s="61"/>
      <c r="C19" s="4"/>
    </row>
    <row r="20" spans="1:5" ht="35.25" customHeight="1" thickBot="1">
      <c r="A20" s="138" t="s">
        <v>52</v>
      </c>
      <c r="B20" s="138"/>
      <c r="C20" s="138"/>
      <c r="D20" s="139"/>
      <c r="E20" s="139"/>
    </row>
    <row r="21" spans="1:6" ht="49.5" customHeight="1">
      <c r="A21" s="32" t="s">
        <v>4</v>
      </c>
      <c r="B21" s="24" t="s">
        <v>13</v>
      </c>
      <c r="C21" s="24" t="s">
        <v>11</v>
      </c>
      <c r="F21" s="4"/>
    </row>
    <row r="22" spans="1:9" ht="19.5" customHeight="1">
      <c r="A22" s="9" t="s">
        <v>0</v>
      </c>
      <c r="B22" s="47">
        <v>8</v>
      </c>
      <c r="C22" s="47">
        <v>1</v>
      </c>
      <c r="F22" s="5"/>
      <c r="G22" s="5"/>
      <c r="H22" s="5"/>
      <c r="I22" s="5"/>
    </row>
    <row r="23" spans="1:3" ht="21" customHeight="1">
      <c r="A23" s="9" t="s">
        <v>1</v>
      </c>
      <c r="B23" s="47">
        <v>0</v>
      </c>
      <c r="C23" s="47">
        <v>0</v>
      </c>
    </row>
    <row r="24" spans="1:3" ht="23.25" customHeight="1">
      <c r="A24" s="9" t="s">
        <v>7</v>
      </c>
      <c r="B24" s="47">
        <v>0</v>
      </c>
      <c r="C24" s="47">
        <v>0</v>
      </c>
    </row>
    <row r="25" spans="1:3" ht="22.5" customHeight="1">
      <c r="A25" s="9" t="s">
        <v>2</v>
      </c>
      <c r="B25" s="47">
        <v>1</v>
      </c>
      <c r="C25" s="47">
        <v>0</v>
      </c>
    </row>
    <row r="26" spans="1:3" ht="21" customHeight="1">
      <c r="A26" s="44" t="s">
        <v>3</v>
      </c>
      <c r="B26" s="46">
        <f>B22+B23+B24+B25</f>
        <v>9</v>
      </c>
      <c r="C26" s="46">
        <f>C22+C23+C24+C25</f>
        <v>1</v>
      </c>
    </row>
    <row r="27" ht="15.75" customHeight="1"/>
  </sheetData>
  <sheetProtection/>
  <mergeCells count="5">
    <mergeCell ref="A3:E3"/>
    <mergeCell ref="A20:E20"/>
    <mergeCell ref="A4:A5"/>
    <mergeCell ref="B4:B5"/>
    <mergeCell ref="C4:C5"/>
  </mergeCells>
  <printOptions/>
  <pageMargins left="0.35433070866141736" right="0.15748031496062992" top="0.3937007874015748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Plotter</cp:lastModifiedBy>
  <cp:lastPrinted>2018-03-01T13:22:42Z</cp:lastPrinted>
  <dcterms:created xsi:type="dcterms:W3CDTF">1999-05-26T11:21:22Z</dcterms:created>
  <dcterms:modified xsi:type="dcterms:W3CDTF">2018-05-07T09:12:52Z</dcterms:modified>
  <cp:category/>
  <cp:version/>
  <cp:contentType/>
  <cp:contentStatus/>
</cp:coreProperties>
</file>